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_2\OneDrive\Escritorio\2027-2024 DUCD\INDICADORES\2025\FEBRERO 2025\"/>
    </mc:Choice>
  </mc:AlternateContent>
  <bookViews>
    <workbookView xWindow="0" yWindow="0" windowWidth="28800" windowHeight="12210"/>
  </bookViews>
  <sheets>
    <sheet name="TRANSPARENCIA FEB 2025" sheetId="1" r:id="rId1"/>
  </sheets>
  <definedNames>
    <definedName name="_xlnm._FilterDatabase" localSheetId="0" hidden="1">'TRANSPARENCIA FEB 2025'!$B$2:$Y$65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1" l="1"/>
  <c r="C64" i="1"/>
  <c r="C63" i="1"/>
  <c r="I62" i="1"/>
  <c r="I65" i="1" s="1"/>
  <c r="H62" i="1"/>
  <c r="H65" i="1" s="1"/>
  <c r="G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K65" i="1" s="1"/>
  <c r="J60" i="1"/>
  <c r="I60" i="1"/>
  <c r="H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</calcChain>
</file>

<file path=xl/sharedStrings.xml><?xml version="1.0" encoding="utf-8"?>
<sst xmlns="http://schemas.openxmlformats.org/spreadsheetml/2006/main" count="264" uniqueCount="95">
  <si>
    <t>consecutivo</t>
  </si>
  <si>
    <t>CENTROS DEPORTIVOS</t>
  </si>
  <si>
    <t xml:space="preserve"> Zona</t>
  </si>
  <si>
    <t>Recurso humano integrantes</t>
  </si>
  <si>
    <t>Recurso Material</t>
  </si>
  <si>
    <t>Recurso  Financiero</t>
  </si>
  <si>
    <t>Dias visitados</t>
  </si>
  <si>
    <t xml:space="preserve"> Limpieza General</t>
  </si>
  <si>
    <t>Mantenimiento Preventivo a Baños</t>
  </si>
  <si>
    <t xml:space="preserve"> Basura Recolectada</t>
  </si>
  <si>
    <t xml:space="preserve"> Desbrocé Servicios</t>
  </si>
  <si>
    <t xml:space="preserve">MOBILIARIO URBANO REHABILITADO EN UNIDADES DEPORTIVAS </t>
  </si>
  <si>
    <t xml:space="preserve">PINTURA SERVICIOS </t>
  </si>
  <si>
    <t xml:space="preserve">PINTURA PARA BORRADO GRAFFITI </t>
  </si>
  <si>
    <t>Cuenta de 
PINTURA DIFERENTES SUPERF M2</t>
  </si>
  <si>
    <t xml:space="preserve">
PINTURA BARDAS M2</t>
  </si>
  <si>
    <t>Numero de Metros reparados Cerca</t>
  </si>
  <si>
    <t xml:space="preserve"> Servicios de Albañilería se realizaron?</t>
  </si>
  <si>
    <t xml:space="preserve"> Servicios de Fontanería se realizaron?</t>
  </si>
  <si>
    <t xml:space="preserve"> Servicios de Electricidad se realizaron?</t>
  </si>
  <si>
    <t>Servicios de Diversos se realizaron?</t>
  </si>
  <si>
    <t xml:space="preserve"> Servicios de Herrería se realizaron?</t>
  </si>
  <si>
    <t xml:space="preserve">Cuenta de 
Alambrado SERVICIOS reparación realizados </t>
  </si>
  <si>
    <t xml:space="preserve">Cuenta de 
MALLA PERIMETRAL RENOVADA M2 </t>
  </si>
  <si>
    <t xml:space="preserve">Suma de Desbrocé M2 </t>
  </si>
  <si>
    <t xml:space="preserve"> No. bolsas y/o camiones de Basura recolectada</t>
  </si>
  <si>
    <t>"CIUDAD DEPORTIVA ZAPOPAN " Parque Zapopan también conocido como Estadio de Atletismo TELMEX</t>
  </si>
  <si>
    <t>NORTE</t>
  </si>
  <si>
    <t>BOLSAS DE BASURA, ESCOBA, RECOGEDOR, ARAÑAS, DESBROZADORA, SOPLADORA, ETC.</t>
  </si>
  <si>
    <t>DE ACUERDO AL PRESUPUESTO OTORGADO A ESTE ORGANISMO</t>
  </si>
  <si>
    <t>Águilas, Colinas de las</t>
  </si>
  <si>
    <t>SUR</t>
  </si>
  <si>
    <t>Águilas, Las (FRANCISCO VILLA)</t>
  </si>
  <si>
    <t>Águilas, Las (Unidad Administrativa Sur) TV AZTECA</t>
  </si>
  <si>
    <t>Altagracia “Unidad Deportiva Flores Magón”</t>
  </si>
  <si>
    <t>Ángel ”El Zapopan” Romero Llamas</t>
  </si>
  <si>
    <t>Arcos de Zapopan</t>
  </si>
  <si>
    <t>Arenales Tapatíos II Sección</t>
  </si>
  <si>
    <t>Balcones del Sol</t>
  </si>
  <si>
    <t>Base Aerea</t>
  </si>
  <si>
    <t>Bóvedas, Las</t>
  </si>
  <si>
    <t>Briseño, El</t>
  </si>
  <si>
    <t>Briseño, Paseos del</t>
  </si>
  <si>
    <t>Casita, La</t>
  </si>
  <si>
    <t>Colli Urbano</t>
  </si>
  <si>
    <t>Cordilleras, Residencial</t>
  </si>
  <si>
    <t xml:space="preserve">El Grillo, Constitucion </t>
  </si>
  <si>
    <t>Girasoles</t>
  </si>
  <si>
    <t>GLORIENTA CALZ CENTRAL Col Ciudad Granja</t>
  </si>
  <si>
    <t>Húmedo de Nextipac</t>
  </si>
  <si>
    <t>Jardines del Vergel</t>
  </si>
  <si>
    <t>Jocotán</t>
  </si>
  <si>
    <t>La Haciendita, Santa Ana Tepetitlan.</t>
  </si>
  <si>
    <t>Lomas de Tabachines</t>
  </si>
  <si>
    <t>Lomas de Zapopan</t>
  </si>
  <si>
    <t>Lomas de Zapopan (La Lechera)</t>
  </si>
  <si>
    <t>Lomas Universidad</t>
  </si>
  <si>
    <t>Mante, El</t>
  </si>
  <si>
    <t>Mariano Otero</t>
  </si>
  <si>
    <t>Miguel de la Madrid</t>
  </si>
  <si>
    <t>Miramar</t>
  </si>
  <si>
    <t>Moctezuma, Residencial (Pistas)</t>
  </si>
  <si>
    <t>Moctezuma, Residencial (Tepeyac Infonavit)</t>
  </si>
  <si>
    <t>Parque de las Estrellas</t>
  </si>
  <si>
    <t>Paseos del Sol 2ª. Sección</t>
  </si>
  <si>
    <t>Plaza Guadalupe (Padel)</t>
  </si>
  <si>
    <t>Primavera, La</t>
  </si>
  <si>
    <t>Primavera, Lomas de la</t>
  </si>
  <si>
    <t>Residencial Santa Margarita, también conocida como “Las Margaritas”</t>
  </si>
  <si>
    <t xml:space="preserve">Rinconada las Palmas </t>
  </si>
  <si>
    <t>Robles, Los (Nixticuil)</t>
  </si>
  <si>
    <t>San Juan de Ocotán “El Molino”</t>
  </si>
  <si>
    <t>Santa Ana Tepetitlán</t>
  </si>
  <si>
    <t>Santa Fé "El Polvorín"</t>
  </si>
  <si>
    <t>Santa Lucia</t>
  </si>
  <si>
    <t>Santa Margarita I</t>
  </si>
  <si>
    <t>Santa María del Pueblito</t>
  </si>
  <si>
    <t>Tepeyac Casino</t>
  </si>
  <si>
    <t>Tuzanía, La</t>
  </si>
  <si>
    <t>Unidad Deportiva "Arenales Tapatios "</t>
  </si>
  <si>
    <t>Unidad Deportiva "El Zapote "</t>
  </si>
  <si>
    <t>Unidad Deportiva "Moctezuma Residencial"(yelape)</t>
  </si>
  <si>
    <t>Unidad Deportiva "Valle de Nuevo Mexico"</t>
  </si>
  <si>
    <t>Unidad Habitacional U.A.G.</t>
  </si>
  <si>
    <t>Valle de Nuevo Mexico (La Periquera)</t>
  </si>
  <si>
    <t>Villas de Guadalupe (Comunidad Indígena de Mezquitán)</t>
  </si>
  <si>
    <t>Villas de Zapopan II</t>
  </si>
  <si>
    <t>SUB-Total general</t>
  </si>
  <si>
    <r>
      <t>SERVICIOS EMPRESA PRIVADA LIMPIEZA HELP</t>
    </r>
    <r>
      <rPr>
        <sz val="8"/>
        <color theme="5"/>
        <rFont val="Calibri"/>
        <family val="2"/>
        <scheme val="minor"/>
      </rPr>
      <t xml:space="preserve"> 59</t>
    </r>
    <r>
      <rPr>
        <sz val="8"/>
        <color rgb="FF000000"/>
        <rFont val="Calibri"/>
        <family val="2"/>
        <scheme val="minor"/>
      </rPr>
      <t xml:space="preserve"> U.D. DE ESTAS NO SE REPITEN </t>
    </r>
    <r>
      <rPr>
        <sz val="8"/>
        <color rgb="FFFF0000"/>
        <rFont val="Calibri"/>
        <family val="2"/>
        <scheme val="minor"/>
      </rPr>
      <t xml:space="preserve"> 6 ZONA SUR 17 ZONA NORTE</t>
    </r>
  </si>
  <si>
    <t>Horas trabajadas personal fijo entre 8 horas</t>
  </si>
  <si>
    <t>NUMEROS DIAS HABILES POR UD ATENDIDAS</t>
  </si>
  <si>
    <t xml:space="preserve"> NORTE 26 +17SUR</t>
  </si>
  <si>
    <t>TOTAL NORTE</t>
  </si>
  <si>
    <t>TOTAL SUR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</si>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</sst>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000000"/>
      <name val="Segoe UI"/>
      <family val="2"/>
    </font>
    <font>
      <sz val="7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2" borderId="1" xfId="2" applyFont="1" applyFill="1" applyBorder="1" applyAlignment="1">
      <alignment horizontal="center" vertical="center" textRotation="90"/>
    </xf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 wrapText="1"/>
    </xf>
    <xf numFmtId="41" fontId="3" fillId="3" borderId="1" xfId="1" applyNumberFormat="1" applyFont="1" applyFill="1" applyBorder="1" applyAlignment="1">
      <alignment horizontal="center" vertical="center" wrapText="1"/>
    </xf>
    <xf numFmtId="41" fontId="2" fillId="4" borderId="1" xfId="1" applyNumberFormat="1" applyFont="1" applyFill="1" applyBorder="1" applyAlignment="1">
      <alignment horizontal="center" vertical="center" wrapText="1"/>
    </xf>
    <xf numFmtId="41" fontId="2" fillId="5" borderId="1" xfId="1" applyNumberFormat="1" applyFont="1" applyFill="1" applyBorder="1" applyAlignment="1">
      <alignment horizontal="center" vertical="center" wrapText="1"/>
    </xf>
    <xf numFmtId="41" fontId="2" fillId="6" borderId="1" xfId="1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wrapText="1"/>
    </xf>
    <xf numFmtId="0" fontId="1" fillId="0" borderId="0" xfId="2" applyFont="1" applyAlignment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" fillId="7" borderId="1" xfId="2" applyFont="1" applyFill="1" applyBorder="1" applyAlignment="1"/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 applyAlignment="1">
      <alignment wrapText="1"/>
    </xf>
    <xf numFmtId="0" fontId="1" fillId="8" borderId="1" xfId="2" applyFont="1" applyFill="1" applyBorder="1" applyAlignment="1"/>
    <xf numFmtId="0" fontId="4" fillId="8" borderId="1" xfId="2" applyFont="1" applyFill="1" applyBorder="1" applyAlignment="1">
      <alignment horizontal="center" vertical="center" wrapText="1"/>
    </xf>
    <xf numFmtId="0" fontId="1" fillId="9" borderId="1" xfId="2" applyFont="1" applyFill="1" applyBorder="1" applyAlignment="1"/>
    <xf numFmtId="0" fontId="1" fillId="10" borderId="1" xfId="2" applyFont="1" applyFill="1" applyBorder="1" applyAlignment="1"/>
    <xf numFmtId="0" fontId="1" fillId="8" borderId="0" xfId="2" applyFont="1" applyFill="1" applyAlignment="1"/>
    <xf numFmtId="0" fontId="1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center" vertical="center" wrapText="1"/>
    </xf>
    <xf numFmtId="41" fontId="9" fillId="0" borderId="1" xfId="2" applyNumberFormat="1" applyFont="1" applyFill="1" applyBorder="1" applyAlignment="1">
      <alignment horizontal="center" vertical="center" wrapText="1"/>
    </xf>
    <xf numFmtId="41" fontId="10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/>
    <xf numFmtId="41" fontId="0" fillId="0" borderId="0" xfId="1" applyNumberFormat="1" applyFont="1" applyAlignment="1"/>
    <xf numFmtId="0" fontId="1" fillId="0" borderId="3" xfId="2" applyFont="1" applyFill="1" applyBorder="1" applyAlignment="1"/>
    <xf numFmtId="0" fontId="1" fillId="11" borderId="0" xfId="2" applyFont="1" applyFill="1" applyAlignment="1">
      <alignment horizontal="center"/>
    </xf>
    <xf numFmtId="0" fontId="1" fillId="11" borderId="2" xfId="2" applyFont="1" applyFill="1" applyBorder="1" applyAlignment="1"/>
    <xf numFmtId="0" fontId="1" fillId="11" borderId="0" xfId="2" applyFont="1" applyFill="1" applyAlignment="1"/>
    <xf numFmtId="41" fontId="1" fillId="11" borderId="0" xfId="2" applyNumberFormat="1" applyFont="1" applyFill="1" applyAlignment="1"/>
    <xf numFmtId="0" fontId="1" fillId="0" borderId="0" xfId="2" applyFont="1" applyAlignment="1">
      <alignment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5"/>
  <sheetViews>
    <sheetView tabSelected="1" zoomScale="86" zoomScaleNormal="86" workbookViewId="0">
      <pane xSplit="2" ySplit="2" topLeftCell="S54" activePane="bottomRight" state="frozen"/>
      <selection pane="topRight" activeCell="C1" sqref="C1"/>
      <selection pane="bottomLeft" activeCell="A3" sqref="A3"/>
      <selection pane="bottomRight" activeCell="V63" sqref="V63"/>
    </sheetView>
  </sheetViews>
  <sheetFormatPr baseColWidth="10" defaultRowHeight="12.75" x14ac:dyDescent="0.2"/>
  <cols>
    <col min="1" max="1" width="4.7109375" style="24" customWidth="1"/>
    <col min="2" max="2" width="48" style="36" customWidth="1"/>
    <col min="3" max="3" width="11.42578125" style="11"/>
    <col min="4" max="7" width="11.42578125" style="24"/>
    <col min="8" max="16384" width="11.42578125" style="11"/>
  </cols>
  <sheetData>
    <row r="2" spans="1:26" ht="63.75" x14ac:dyDescent="0.2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 t="s">
        <v>14</v>
      </c>
      <c r="P2" s="8" t="s">
        <v>15</v>
      </c>
      <c r="Q2" s="8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9" t="s">
        <v>22</v>
      </c>
      <c r="X2" s="9" t="s">
        <v>23</v>
      </c>
      <c r="Y2" s="9" t="s">
        <v>24</v>
      </c>
      <c r="Z2" s="10" t="s">
        <v>25</v>
      </c>
    </row>
    <row r="3" spans="1:26" ht="49.5" x14ac:dyDescent="0.2">
      <c r="A3" s="12">
        <v>1</v>
      </c>
      <c r="B3" s="10" t="s">
        <v>26</v>
      </c>
      <c r="C3" s="13" t="s">
        <v>27</v>
      </c>
      <c r="D3" s="12">
        <f>+G3*8</f>
        <v>152</v>
      </c>
      <c r="E3" s="14" t="s">
        <v>28</v>
      </c>
      <c r="F3" s="14" t="s">
        <v>29</v>
      </c>
      <c r="G3" s="15">
        <f t="shared" ref="G3:G59" si="0">MAX(H3,I3,J3,K3,L3,M3,N3,R3,T3,U3,V3)</f>
        <v>19</v>
      </c>
      <c r="H3" s="13">
        <v>5</v>
      </c>
      <c r="I3" s="13">
        <v>5</v>
      </c>
      <c r="J3" s="13">
        <v>19</v>
      </c>
      <c r="K3" s="16">
        <v>2</v>
      </c>
      <c r="L3" s="16"/>
      <c r="M3" s="16">
        <v>4</v>
      </c>
      <c r="N3" s="16"/>
      <c r="O3" s="16">
        <v>83</v>
      </c>
      <c r="P3" s="16"/>
      <c r="Q3" s="16"/>
      <c r="R3" s="16">
        <v>5</v>
      </c>
      <c r="S3" s="16">
        <v>6</v>
      </c>
      <c r="T3" s="16"/>
      <c r="U3" s="16">
        <v>5</v>
      </c>
      <c r="V3" s="16">
        <v>7</v>
      </c>
      <c r="W3" s="13"/>
      <c r="X3" s="13"/>
      <c r="Y3" s="13">
        <v>30</v>
      </c>
      <c r="Z3" s="13">
        <v>2.97</v>
      </c>
    </row>
    <row r="4" spans="1:26" ht="49.5" x14ac:dyDescent="0.2">
      <c r="A4" s="12">
        <v>2</v>
      </c>
      <c r="B4" s="10" t="s">
        <v>30</v>
      </c>
      <c r="C4" s="13" t="s">
        <v>31</v>
      </c>
      <c r="D4" s="12">
        <f>+G4*4</f>
        <v>8</v>
      </c>
      <c r="E4" s="14" t="s">
        <v>28</v>
      </c>
      <c r="F4" s="14" t="s">
        <v>29</v>
      </c>
      <c r="G4" s="15">
        <f t="shared" si="0"/>
        <v>2</v>
      </c>
      <c r="H4" s="13"/>
      <c r="I4" s="13"/>
      <c r="J4" s="13">
        <v>2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>
        <v>2</v>
      </c>
      <c r="V4" s="16"/>
      <c r="W4" s="13"/>
      <c r="X4" s="13"/>
      <c r="Y4" s="13"/>
      <c r="Z4" s="13">
        <v>0.91999999999999993</v>
      </c>
    </row>
    <row r="5" spans="1:26" ht="49.5" x14ac:dyDescent="0.2">
      <c r="A5" s="12">
        <v>3</v>
      </c>
      <c r="B5" s="10" t="s">
        <v>32</v>
      </c>
      <c r="C5" s="13" t="s">
        <v>31</v>
      </c>
      <c r="D5" s="12">
        <f t="shared" ref="D5:D59" si="1">+G5*4</f>
        <v>8</v>
      </c>
      <c r="E5" s="14" t="s">
        <v>28</v>
      </c>
      <c r="F5" s="14" t="s">
        <v>29</v>
      </c>
      <c r="G5" s="15">
        <f t="shared" si="0"/>
        <v>2</v>
      </c>
      <c r="H5" s="13"/>
      <c r="I5" s="13"/>
      <c r="J5" s="13">
        <v>2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>
        <v>1</v>
      </c>
      <c r="V5" s="16"/>
      <c r="W5" s="13"/>
      <c r="X5" s="13"/>
      <c r="Y5" s="13"/>
      <c r="Z5" s="13">
        <v>2.25</v>
      </c>
    </row>
    <row r="6" spans="1:26" ht="49.5" x14ac:dyDescent="0.2">
      <c r="A6" s="12">
        <v>4</v>
      </c>
      <c r="B6" s="10" t="s">
        <v>33</v>
      </c>
      <c r="C6" s="13" t="s">
        <v>31</v>
      </c>
      <c r="D6" s="12">
        <f t="shared" si="1"/>
        <v>4</v>
      </c>
      <c r="E6" s="14" t="s">
        <v>28</v>
      </c>
      <c r="F6" s="14" t="s">
        <v>29</v>
      </c>
      <c r="G6" s="15">
        <f t="shared" si="0"/>
        <v>1</v>
      </c>
      <c r="H6" s="13"/>
      <c r="I6" s="13"/>
      <c r="J6" s="13">
        <v>1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v>1</v>
      </c>
    </row>
    <row r="7" spans="1:26" ht="49.5" x14ac:dyDescent="0.2">
      <c r="A7" s="12">
        <v>5</v>
      </c>
      <c r="B7" s="10" t="s">
        <v>34</v>
      </c>
      <c r="C7" s="13" t="s">
        <v>27</v>
      </c>
      <c r="D7" s="12">
        <f t="shared" si="1"/>
        <v>8</v>
      </c>
      <c r="E7" s="14" t="s">
        <v>28</v>
      </c>
      <c r="F7" s="14" t="s">
        <v>29</v>
      </c>
      <c r="G7" s="15">
        <f t="shared" si="0"/>
        <v>2</v>
      </c>
      <c r="H7" s="13">
        <v>1</v>
      </c>
      <c r="I7" s="13">
        <v>1</v>
      </c>
      <c r="J7" s="13">
        <v>2</v>
      </c>
      <c r="K7" s="16"/>
      <c r="L7" s="16"/>
      <c r="M7" s="16">
        <v>2</v>
      </c>
      <c r="N7" s="16"/>
      <c r="O7" s="16"/>
      <c r="P7" s="16"/>
      <c r="Q7" s="16"/>
      <c r="R7" s="16"/>
      <c r="S7" s="16"/>
      <c r="T7" s="16"/>
      <c r="U7" s="16"/>
      <c r="V7" s="16"/>
      <c r="W7" s="13"/>
      <c r="X7" s="13"/>
      <c r="Y7" s="13"/>
      <c r="Z7" s="13">
        <v>1.6</v>
      </c>
    </row>
    <row r="8" spans="1:26" ht="49.5" x14ac:dyDescent="0.2">
      <c r="A8" s="12">
        <v>6</v>
      </c>
      <c r="B8" s="10" t="s">
        <v>35</v>
      </c>
      <c r="C8" s="13" t="s">
        <v>27</v>
      </c>
      <c r="D8" s="12">
        <f t="shared" si="1"/>
        <v>56</v>
      </c>
      <c r="E8" s="14" t="s">
        <v>28</v>
      </c>
      <c r="F8" s="14" t="s">
        <v>29</v>
      </c>
      <c r="G8" s="15">
        <f t="shared" si="0"/>
        <v>14</v>
      </c>
      <c r="H8" s="13">
        <v>2</v>
      </c>
      <c r="I8" s="13">
        <v>3</v>
      </c>
      <c r="J8" s="13">
        <v>14</v>
      </c>
      <c r="K8" s="16">
        <v>2</v>
      </c>
      <c r="L8" s="16"/>
      <c r="M8" s="16"/>
      <c r="N8" s="16"/>
      <c r="O8" s="16"/>
      <c r="P8" s="16"/>
      <c r="Q8" s="16"/>
      <c r="R8" s="16"/>
      <c r="S8" s="16">
        <v>1</v>
      </c>
      <c r="T8" s="16">
        <v>3</v>
      </c>
      <c r="U8" s="16">
        <v>3</v>
      </c>
      <c r="V8" s="16"/>
      <c r="W8" s="13"/>
      <c r="X8" s="13"/>
      <c r="Y8" s="13">
        <v>720</v>
      </c>
      <c r="Z8" s="13">
        <v>38.339999999999996</v>
      </c>
    </row>
    <row r="9" spans="1:26" ht="49.5" x14ac:dyDescent="0.2">
      <c r="A9" s="12">
        <v>7</v>
      </c>
      <c r="B9" s="10" t="s">
        <v>36</v>
      </c>
      <c r="C9" s="13" t="s">
        <v>27</v>
      </c>
      <c r="D9" s="12">
        <f t="shared" si="1"/>
        <v>12</v>
      </c>
      <c r="E9" s="14" t="s">
        <v>28</v>
      </c>
      <c r="F9" s="14" t="s">
        <v>29</v>
      </c>
      <c r="G9" s="15">
        <f t="shared" si="0"/>
        <v>3</v>
      </c>
      <c r="H9" s="13"/>
      <c r="I9" s="13"/>
      <c r="J9" s="13">
        <v>3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0.61</v>
      </c>
    </row>
    <row r="10" spans="1:26" ht="49.5" x14ac:dyDescent="0.2">
      <c r="A10" s="12">
        <v>8</v>
      </c>
      <c r="B10" s="10" t="s">
        <v>37</v>
      </c>
      <c r="C10" s="13" t="s">
        <v>31</v>
      </c>
      <c r="D10" s="12">
        <f t="shared" si="1"/>
        <v>8</v>
      </c>
      <c r="E10" s="14" t="s">
        <v>28</v>
      </c>
      <c r="F10" s="14" t="s">
        <v>29</v>
      </c>
      <c r="G10" s="15">
        <f t="shared" si="0"/>
        <v>2</v>
      </c>
      <c r="H10" s="13"/>
      <c r="I10" s="13"/>
      <c r="J10" s="13">
        <v>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>
        <v>1</v>
      </c>
      <c r="V10" s="16"/>
      <c r="W10" s="13"/>
      <c r="X10" s="13"/>
      <c r="Y10" s="13"/>
      <c r="Z10" s="13">
        <v>0.18</v>
      </c>
    </row>
    <row r="11" spans="1:26" ht="49.5" x14ac:dyDescent="0.2">
      <c r="A11" s="12">
        <v>9</v>
      </c>
      <c r="B11" s="10" t="s">
        <v>38</v>
      </c>
      <c r="C11" s="13" t="s">
        <v>31</v>
      </c>
      <c r="D11" s="12">
        <f t="shared" si="1"/>
        <v>20</v>
      </c>
      <c r="E11" s="14" t="s">
        <v>28</v>
      </c>
      <c r="F11" s="14" t="s">
        <v>29</v>
      </c>
      <c r="G11" s="15">
        <f t="shared" si="0"/>
        <v>5</v>
      </c>
      <c r="H11" s="13">
        <v>1</v>
      </c>
      <c r="I11" s="13"/>
      <c r="J11" s="13">
        <v>5</v>
      </c>
      <c r="K11" s="16">
        <v>1</v>
      </c>
      <c r="L11" s="16"/>
      <c r="M11" s="16">
        <v>1</v>
      </c>
      <c r="N11" s="16"/>
      <c r="O11" s="16"/>
      <c r="P11" s="16"/>
      <c r="Q11" s="16"/>
      <c r="R11" s="16"/>
      <c r="S11" s="16"/>
      <c r="T11" s="16"/>
      <c r="U11" s="16">
        <v>5</v>
      </c>
      <c r="V11" s="16"/>
      <c r="W11" s="13"/>
      <c r="X11" s="13"/>
      <c r="Y11" s="13">
        <v>1800</v>
      </c>
      <c r="Z11" s="13">
        <v>1.1299999999999999</v>
      </c>
    </row>
    <row r="12" spans="1:26" ht="49.5" x14ac:dyDescent="0.2">
      <c r="A12" s="12">
        <v>10</v>
      </c>
      <c r="B12" s="10" t="s">
        <v>39</v>
      </c>
      <c r="C12" s="13" t="s">
        <v>31</v>
      </c>
      <c r="D12" s="12">
        <f t="shared" si="1"/>
        <v>4</v>
      </c>
      <c r="E12" s="14" t="s">
        <v>28</v>
      </c>
      <c r="F12" s="14" t="s">
        <v>29</v>
      </c>
      <c r="G12" s="15">
        <f t="shared" si="0"/>
        <v>1</v>
      </c>
      <c r="H12" s="13"/>
      <c r="I12" s="13">
        <v>1</v>
      </c>
      <c r="J12" s="13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1</v>
      </c>
      <c r="V12" s="16"/>
      <c r="W12" s="13"/>
      <c r="X12" s="13"/>
      <c r="Y12" s="13"/>
      <c r="Z12" s="13"/>
    </row>
    <row r="13" spans="1:26" ht="49.5" x14ac:dyDescent="0.2">
      <c r="A13" s="12">
        <v>11</v>
      </c>
      <c r="B13" s="10" t="s">
        <v>40</v>
      </c>
      <c r="C13" s="13" t="s">
        <v>27</v>
      </c>
      <c r="D13" s="12">
        <f t="shared" si="1"/>
        <v>8</v>
      </c>
      <c r="E13" s="14" t="s">
        <v>28</v>
      </c>
      <c r="F13" s="14" t="s">
        <v>29</v>
      </c>
      <c r="G13" s="15">
        <f t="shared" si="0"/>
        <v>2</v>
      </c>
      <c r="H13" s="13"/>
      <c r="I13" s="13">
        <v>1</v>
      </c>
      <c r="J13" s="13">
        <v>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v>1</v>
      </c>
      <c r="V13" s="16"/>
      <c r="W13" s="13"/>
      <c r="X13" s="13"/>
      <c r="Y13" s="13"/>
      <c r="Z13" s="13">
        <v>0.31</v>
      </c>
    </row>
    <row r="14" spans="1:26" ht="49.5" x14ac:dyDescent="0.2">
      <c r="A14" s="12">
        <v>12</v>
      </c>
      <c r="B14" s="10" t="s">
        <v>41</v>
      </c>
      <c r="C14" s="13" t="s">
        <v>31</v>
      </c>
      <c r="D14" s="12">
        <f t="shared" si="1"/>
        <v>20</v>
      </c>
      <c r="E14" s="14" t="s">
        <v>28</v>
      </c>
      <c r="F14" s="14" t="s">
        <v>29</v>
      </c>
      <c r="G14" s="15">
        <f t="shared" si="0"/>
        <v>5</v>
      </c>
      <c r="H14" s="13">
        <v>1</v>
      </c>
      <c r="I14" s="13">
        <v>1</v>
      </c>
      <c r="J14" s="13">
        <v>5</v>
      </c>
      <c r="K14" s="16">
        <v>3</v>
      </c>
      <c r="L14" s="16">
        <v>1</v>
      </c>
      <c r="M14" s="16">
        <v>1</v>
      </c>
      <c r="N14" s="16">
        <v>1</v>
      </c>
      <c r="O14" s="16">
        <v>25</v>
      </c>
      <c r="P14" s="16">
        <v>25</v>
      </c>
      <c r="Q14" s="16"/>
      <c r="R14" s="16">
        <v>1</v>
      </c>
      <c r="S14" s="16">
        <v>1</v>
      </c>
      <c r="T14" s="16">
        <v>1</v>
      </c>
      <c r="U14" s="16">
        <v>5</v>
      </c>
      <c r="V14" s="16">
        <v>1</v>
      </c>
      <c r="W14" s="13">
        <v>1</v>
      </c>
      <c r="X14" s="13">
        <v>1</v>
      </c>
      <c r="Y14" s="13">
        <v>600</v>
      </c>
      <c r="Z14" s="13">
        <v>1.9</v>
      </c>
    </row>
    <row r="15" spans="1:26" ht="49.5" x14ac:dyDescent="0.2">
      <c r="A15" s="12">
        <v>13</v>
      </c>
      <c r="B15" s="10" t="s">
        <v>42</v>
      </c>
      <c r="C15" s="13" t="s">
        <v>31</v>
      </c>
      <c r="D15" s="12">
        <f t="shared" si="1"/>
        <v>20</v>
      </c>
      <c r="E15" s="14" t="s">
        <v>28</v>
      </c>
      <c r="F15" s="14" t="s">
        <v>29</v>
      </c>
      <c r="G15" s="15">
        <f t="shared" si="0"/>
        <v>5</v>
      </c>
      <c r="H15" s="13">
        <v>2</v>
      </c>
      <c r="I15" s="13">
        <v>2</v>
      </c>
      <c r="J15" s="13">
        <v>5</v>
      </c>
      <c r="K15" s="16">
        <v>1</v>
      </c>
      <c r="L15" s="16"/>
      <c r="M15" s="16"/>
      <c r="N15" s="16"/>
      <c r="O15" s="16"/>
      <c r="P15" s="16"/>
      <c r="Q15" s="16"/>
      <c r="R15" s="16"/>
      <c r="S15" s="16"/>
      <c r="T15" s="16"/>
      <c r="U15" s="16">
        <v>5</v>
      </c>
      <c r="V15" s="16"/>
      <c r="W15" s="13"/>
      <c r="X15" s="13"/>
      <c r="Y15" s="13">
        <v>400</v>
      </c>
      <c r="Z15" s="13">
        <v>1.73</v>
      </c>
    </row>
    <row r="16" spans="1:26" ht="49.5" x14ac:dyDescent="0.2">
      <c r="A16" s="12">
        <v>14</v>
      </c>
      <c r="B16" s="10" t="s">
        <v>43</v>
      </c>
      <c r="C16" s="13" t="s">
        <v>27</v>
      </c>
      <c r="D16" s="12">
        <f t="shared" si="1"/>
        <v>8</v>
      </c>
      <c r="E16" s="14" t="s">
        <v>28</v>
      </c>
      <c r="F16" s="14" t="s">
        <v>29</v>
      </c>
      <c r="G16" s="15">
        <f t="shared" si="0"/>
        <v>2</v>
      </c>
      <c r="H16" s="13">
        <v>2</v>
      </c>
      <c r="I16" s="13"/>
      <c r="J16" s="13">
        <v>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>
        <v>0.39</v>
      </c>
    </row>
    <row r="17" spans="1:26" ht="49.5" x14ac:dyDescent="0.2">
      <c r="A17" s="12">
        <v>15</v>
      </c>
      <c r="B17" s="10" t="s">
        <v>44</v>
      </c>
      <c r="C17" s="13" t="s">
        <v>31</v>
      </c>
      <c r="D17" s="12">
        <f t="shared" si="1"/>
        <v>12</v>
      </c>
      <c r="E17" s="14" t="s">
        <v>28</v>
      </c>
      <c r="F17" s="14" t="s">
        <v>29</v>
      </c>
      <c r="G17" s="15">
        <f t="shared" si="0"/>
        <v>3</v>
      </c>
      <c r="H17" s="13"/>
      <c r="I17" s="13"/>
      <c r="J17" s="13">
        <v>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2</v>
      </c>
      <c r="V17" s="16"/>
      <c r="W17" s="13"/>
      <c r="X17" s="13"/>
      <c r="Y17" s="13"/>
      <c r="Z17" s="13">
        <v>0.63</v>
      </c>
    </row>
    <row r="18" spans="1:26" ht="49.5" x14ac:dyDescent="0.2">
      <c r="A18" s="12">
        <v>16</v>
      </c>
      <c r="B18" s="10" t="s">
        <v>45</v>
      </c>
      <c r="C18" s="13" t="s">
        <v>31</v>
      </c>
      <c r="D18" s="12">
        <f t="shared" si="1"/>
        <v>20</v>
      </c>
      <c r="E18" s="14" t="s">
        <v>28</v>
      </c>
      <c r="F18" s="14" t="s">
        <v>29</v>
      </c>
      <c r="G18" s="15">
        <f t="shared" si="0"/>
        <v>5</v>
      </c>
      <c r="H18" s="13"/>
      <c r="I18" s="13"/>
      <c r="J18" s="13">
        <v>5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v>3</v>
      </c>
      <c r="V18" s="16"/>
      <c r="W18" s="13"/>
      <c r="X18" s="13"/>
      <c r="Y18" s="13"/>
      <c r="Z18" s="13">
        <v>0.80999999999999994</v>
      </c>
    </row>
    <row r="19" spans="1:26" ht="49.5" x14ac:dyDescent="0.2">
      <c r="A19" s="12">
        <v>17</v>
      </c>
      <c r="B19" s="10" t="s">
        <v>46</v>
      </c>
      <c r="C19" s="13" t="s">
        <v>27</v>
      </c>
      <c r="D19" s="12">
        <f t="shared" si="1"/>
        <v>4</v>
      </c>
      <c r="E19" s="14" t="s">
        <v>28</v>
      </c>
      <c r="F19" s="14" t="s">
        <v>29</v>
      </c>
      <c r="G19" s="15">
        <f t="shared" si="0"/>
        <v>1</v>
      </c>
      <c r="H19" s="13"/>
      <c r="I19" s="13">
        <v>1</v>
      </c>
      <c r="J19" s="13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>
        <v>1</v>
      </c>
      <c r="V19" s="16"/>
      <c r="W19" s="13"/>
      <c r="X19" s="13"/>
      <c r="Y19" s="13"/>
      <c r="Z19" s="13"/>
    </row>
    <row r="20" spans="1:26" ht="49.5" x14ac:dyDescent="0.2">
      <c r="A20" s="12">
        <v>18</v>
      </c>
      <c r="B20" s="10" t="s">
        <v>47</v>
      </c>
      <c r="C20" s="13" t="s">
        <v>27</v>
      </c>
      <c r="D20" s="12">
        <f t="shared" si="1"/>
        <v>4</v>
      </c>
      <c r="E20" s="14" t="s">
        <v>28</v>
      </c>
      <c r="F20" s="14" t="s">
        <v>29</v>
      </c>
      <c r="G20" s="15">
        <f t="shared" si="0"/>
        <v>1</v>
      </c>
      <c r="H20" s="13">
        <v>1</v>
      </c>
      <c r="I20" s="13"/>
      <c r="J20" s="13">
        <v>1</v>
      </c>
      <c r="K20" s="16">
        <v>1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3"/>
      <c r="X20" s="13"/>
      <c r="Y20" s="13">
        <v>120</v>
      </c>
      <c r="Z20" s="13">
        <v>0.3</v>
      </c>
    </row>
    <row r="21" spans="1:26" ht="49.5" x14ac:dyDescent="0.2">
      <c r="A21" s="12">
        <v>19</v>
      </c>
      <c r="B21" s="10" t="s">
        <v>48</v>
      </c>
      <c r="C21" s="13" t="s">
        <v>31</v>
      </c>
      <c r="D21" s="12">
        <f t="shared" si="1"/>
        <v>24</v>
      </c>
      <c r="E21" s="14" t="s">
        <v>28</v>
      </c>
      <c r="F21" s="14" t="s">
        <v>29</v>
      </c>
      <c r="G21" s="15">
        <f t="shared" si="0"/>
        <v>6</v>
      </c>
      <c r="H21" s="13"/>
      <c r="I21" s="13"/>
      <c r="J21" s="13">
        <v>6</v>
      </c>
      <c r="K21" s="16">
        <v>1</v>
      </c>
      <c r="L21" s="16">
        <v>1</v>
      </c>
      <c r="M21" s="16"/>
      <c r="N21" s="16"/>
      <c r="O21" s="16"/>
      <c r="P21" s="16"/>
      <c r="Q21" s="16"/>
      <c r="R21" s="16"/>
      <c r="S21" s="16"/>
      <c r="T21" s="16"/>
      <c r="U21" s="16">
        <v>5</v>
      </c>
      <c r="V21" s="16"/>
      <c r="W21" s="13"/>
      <c r="X21" s="13"/>
      <c r="Y21" s="13">
        <v>500</v>
      </c>
      <c r="Z21" s="13">
        <v>1.3</v>
      </c>
    </row>
    <row r="22" spans="1:26" ht="49.5" x14ac:dyDescent="0.2">
      <c r="A22" s="12">
        <v>20</v>
      </c>
      <c r="B22" s="10" t="s">
        <v>49</v>
      </c>
      <c r="C22" s="13" t="s">
        <v>27</v>
      </c>
      <c r="D22" s="12">
        <f t="shared" si="1"/>
        <v>4</v>
      </c>
      <c r="E22" s="14" t="s">
        <v>28</v>
      </c>
      <c r="F22" s="14" t="s">
        <v>29</v>
      </c>
      <c r="G22" s="15">
        <f t="shared" si="0"/>
        <v>1</v>
      </c>
      <c r="H22" s="13"/>
      <c r="I22" s="13">
        <v>1</v>
      </c>
      <c r="J22" s="13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1</v>
      </c>
      <c r="V22" s="16"/>
      <c r="W22" s="13"/>
      <c r="X22" s="13"/>
      <c r="Y22" s="13"/>
      <c r="Z22" s="13"/>
    </row>
    <row r="23" spans="1:26" ht="49.5" x14ac:dyDescent="0.2">
      <c r="A23" s="12">
        <v>21</v>
      </c>
      <c r="B23" s="10" t="s">
        <v>50</v>
      </c>
      <c r="C23" s="13" t="s">
        <v>27</v>
      </c>
      <c r="D23" s="12">
        <f t="shared" si="1"/>
        <v>4</v>
      </c>
      <c r="E23" s="14" t="s">
        <v>28</v>
      </c>
      <c r="F23" s="14" t="s">
        <v>29</v>
      </c>
      <c r="G23" s="15">
        <f t="shared" si="0"/>
        <v>1</v>
      </c>
      <c r="H23" s="13"/>
      <c r="I23" s="13">
        <v>1</v>
      </c>
      <c r="J23" s="13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1</v>
      </c>
      <c r="V23" s="16"/>
      <c r="W23" s="13"/>
      <c r="X23" s="13"/>
      <c r="Y23" s="13"/>
      <c r="Z23" s="13"/>
    </row>
    <row r="24" spans="1:26" ht="49.5" x14ac:dyDescent="0.2">
      <c r="A24" s="12">
        <v>22</v>
      </c>
      <c r="B24" s="10" t="s">
        <v>51</v>
      </c>
      <c r="C24" s="13" t="s">
        <v>27</v>
      </c>
      <c r="D24" s="12">
        <f t="shared" si="1"/>
        <v>36</v>
      </c>
      <c r="E24" s="14" t="s">
        <v>28</v>
      </c>
      <c r="F24" s="14" t="s">
        <v>29</v>
      </c>
      <c r="G24" s="15">
        <f t="shared" si="0"/>
        <v>9</v>
      </c>
      <c r="H24" s="13">
        <v>1</v>
      </c>
      <c r="I24" s="13"/>
      <c r="J24" s="13">
        <v>9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4</v>
      </c>
      <c r="V24" s="16"/>
      <c r="W24" s="13"/>
      <c r="X24" s="13"/>
      <c r="Y24" s="13"/>
      <c r="Z24" s="13">
        <v>4.95</v>
      </c>
    </row>
    <row r="25" spans="1:26" ht="49.5" x14ac:dyDescent="0.2">
      <c r="A25" s="12">
        <v>23</v>
      </c>
      <c r="B25" s="10" t="s">
        <v>52</v>
      </c>
      <c r="C25" s="13" t="s">
        <v>31</v>
      </c>
      <c r="D25" s="12">
        <f t="shared" si="1"/>
        <v>8</v>
      </c>
      <c r="E25" s="14" t="s">
        <v>28</v>
      </c>
      <c r="F25" s="14" t="s">
        <v>29</v>
      </c>
      <c r="G25" s="15">
        <f t="shared" si="0"/>
        <v>2</v>
      </c>
      <c r="H25" s="13"/>
      <c r="I25" s="13"/>
      <c r="J25" s="13">
        <v>2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1</v>
      </c>
      <c r="V25" s="16"/>
      <c r="W25" s="13"/>
      <c r="X25" s="13"/>
      <c r="Y25" s="13"/>
      <c r="Z25" s="13">
        <v>0.18</v>
      </c>
    </row>
    <row r="26" spans="1:26" ht="49.5" x14ac:dyDescent="0.2">
      <c r="A26" s="12">
        <v>24</v>
      </c>
      <c r="B26" s="10" t="s">
        <v>53</v>
      </c>
      <c r="C26" s="13" t="s">
        <v>27</v>
      </c>
      <c r="D26" s="12">
        <f t="shared" si="1"/>
        <v>4</v>
      </c>
      <c r="E26" s="14" t="s">
        <v>28</v>
      </c>
      <c r="F26" s="14" t="s">
        <v>29</v>
      </c>
      <c r="G26" s="15">
        <f t="shared" si="0"/>
        <v>1</v>
      </c>
      <c r="H26" s="13">
        <v>1</v>
      </c>
      <c r="I26" s="13"/>
      <c r="J26" s="13">
        <v>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>
        <v>0.08</v>
      </c>
    </row>
    <row r="27" spans="1:26" ht="49.5" x14ac:dyDescent="0.2">
      <c r="A27" s="12">
        <v>25</v>
      </c>
      <c r="B27" s="10" t="s">
        <v>54</v>
      </c>
      <c r="C27" s="13" t="s">
        <v>27</v>
      </c>
      <c r="D27" s="12">
        <f t="shared" si="1"/>
        <v>4</v>
      </c>
      <c r="E27" s="14" t="s">
        <v>28</v>
      </c>
      <c r="F27" s="14" t="s">
        <v>29</v>
      </c>
      <c r="G27" s="15">
        <f t="shared" si="0"/>
        <v>1</v>
      </c>
      <c r="H27" s="13"/>
      <c r="I27" s="13">
        <v>1</v>
      </c>
      <c r="J27" s="13">
        <v>1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1</v>
      </c>
      <c r="V27" s="16"/>
      <c r="W27" s="13"/>
      <c r="X27" s="13"/>
      <c r="Y27" s="13"/>
      <c r="Z27" s="13">
        <v>0.12</v>
      </c>
    </row>
    <row r="28" spans="1:26" ht="49.5" x14ac:dyDescent="0.2">
      <c r="A28" s="12">
        <v>26</v>
      </c>
      <c r="B28" s="10" t="s">
        <v>55</v>
      </c>
      <c r="C28" s="13" t="s">
        <v>27</v>
      </c>
      <c r="D28" s="12">
        <f t="shared" si="1"/>
        <v>4</v>
      </c>
      <c r="E28" s="14" t="s">
        <v>28</v>
      </c>
      <c r="F28" s="14" t="s">
        <v>29</v>
      </c>
      <c r="G28" s="15">
        <f t="shared" si="0"/>
        <v>1</v>
      </c>
      <c r="H28" s="13"/>
      <c r="I28" s="13">
        <v>1</v>
      </c>
      <c r="J28" s="13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1</v>
      </c>
      <c r="V28" s="16"/>
      <c r="W28" s="13"/>
      <c r="X28" s="13"/>
      <c r="Y28" s="13"/>
      <c r="Z28" s="13"/>
    </row>
    <row r="29" spans="1:26" ht="49.5" x14ac:dyDescent="0.2">
      <c r="A29" s="12">
        <v>27</v>
      </c>
      <c r="B29" s="10" t="s">
        <v>56</v>
      </c>
      <c r="C29" s="13" t="s">
        <v>31</v>
      </c>
      <c r="D29" s="12">
        <f t="shared" si="1"/>
        <v>16</v>
      </c>
      <c r="E29" s="14" t="s">
        <v>28</v>
      </c>
      <c r="F29" s="14" t="s">
        <v>29</v>
      </c>
      <c r="G29" s="15">
        <f t="shared" si="0"/>
        <v>4</v>
      </c>
      <c r="H29" s="13"/>
      <c r="I29" s="13"/>
      <c r="J29" s="13">
        <v>4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4</v>
      </c>
      <c r="V29" s="16"/>
      <c r="W29" s="13"/>
      <c r="X29" s="13"/>
      <c r="Y29" s="13"/>
      <c r="Z29" s="13">
        <v>0.44</v>
      </c>
    </row>
    <row r="30" spans="1:26" ht="49.5" x14ac:dyDescent="0.2">
      <c r="A30" s="12">
        <v>28</v>
      </c>
      <c r="B30" s="10" t="s">
        <v>57</v>
      </c>
      <c r="C30" s="13" t="s">
        <v>31</v>
      </c>
      <c r="D30" s="12">
        <f t="shared" si="1"/>
        <v>12</v>
      </c>
      <c r="E30" s="14" t="s">
        <v>28</v>
      </c>
      <c r="F30" s="14" t="s">
        <v>29</v>
      </c>
      <c r="G30" s="15">
        <f t="shared" si="0"/>
        <v>3</v>
      </c>
      <c r="H30" s="13"/>
      <c r="I30" s="13"/>
      <c r="J30" s="13">
        <v>3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>
        <v>0.42</v>
      </c>
    </row>
    <row r="31" spans="1:26" ht="49.5" x14ac:dyDescent="0.2">
      <c r="A31" s="12">
        <v>29</v>
      </c>
      <c r="B31" s="10" t="s">
        <v>58</v>
      </c>
      <c r="C31" s="13" t="s">
        <v>31</v>
      </c>
      <c r="D31" s="12">
        <f t="shared" si="1"/>
        <v>16</v>
      </c>
      <c r="E31" s="14" t="s">
        <v>28</v>
      </c>
      <c r="F31" s="14" t="s">
        <v>29</v>
      </c>
      <c r="G31" s="15">
        <f t="shared" si="0"/>
        <v>4</v>
      </c>
      <c r="H31" s="13"/>
      <c r="I31" s="13"/>
      <c r="J31" s="13">
        <v>4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v>2</v>
      </c>
      <c r="V31" s="16"/>
      <c r="W31" s="13"/>
      <c r="X31" s="13"/>
      <c r="Y31" s="13"/>
      <c r="Z31" s="13">
        <v>0.89</v>
      </c>
    </row>
    <row r="32" spans="1:26" ht="49.5" x14ac:dyDescent="0.2">
      <c r="A32" s="12">
        <v>30</v>
      </c>
      <c r="B32" s="10" t="s">
        <v>59</v>
      </c>
      <c r="C32" s="13" t="s">
        <v>31</v>
      </c>
      <c r="D32" s="12">
        <f t="shared" si="1"/>
        <v>16</v>
      </c>
      <c r="E32" s="14" t="s">
        <v>28</v>
      </c>
      <c r="F32" s="14" t="s">
        <v>29</v>
      </c>
      <c r="G32" s="15">
        <f t="shared" si="0"/>
        <v>4</v>
      </c>
      <c r="H32" s="13"/>
      <c r="I32" s="13">
        <v>2</v>
      </c>
      <c r="J32" s="13">
        <v>3</v>
      </c>
      <c r="K32" s="16">
        <v>1</v>
      </c>
      <c r="L32" s="16"/>
      <c r="M32" s="16"/>
      <c r="N32" s="16"/>
      <c r="O32" s="16"/>
      <c r="P32" s="16"/>
      <c r="Q32" s="16"/>
      <c r="R32" s="16"/>
      <c r="S32" s="16"/>
      <c r="T32" s="16"/>
      <c r="U32" s="16">
        <v>4</v>
      </c>
      <c r="V32" s="16"/>
      <c r="W32" s="13"/>
      <c r="X32" s="13"/>
      <c r="Y32" s="13">
        <v>400</v>
      </c>
      <c r="Z32" s="13">
        <v>1.37</v>
      </c>
    </row>
    <row r="33" spans="1:26" ht="49.5" x14ac:dyDescent="0.2">
      <c r="A33" s="12">
        <v>31</v>
      </c>
      <c r="B33" s="10" t="s">
        <v>60</v>
      </c>
      <c r="C33" s="13" t="s">
        <v>31</v>
      </c>
      <c r="D33" s="12">
        <f t="shared" si="1"/>
        <v>12</v>
      </c>
      <c r="E33" s="14" t="s">
        <v>28</v>
      </c>
      <c r="F33" s="14" t="s">
        <v>29</v>
      </c>
      <c r="G33" s="15">
        <f t="shared" si="0"/>
        <v>3</v>
      </c>
      <c r="H33" s="13"/>
      <c r="I33" s="13">
        <v>2</v>
      </c>
      <c r="J33" s="13">
        <v>3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3</v>
      </c>
      <c r="V33" s="16"/>
      <c r="W33" s="13"/>
      <c r="X33" s="13"/>
      <c r="Y33" s="13"/>
      <c r="Z33" s="13">
        <v>2.4</v>
      </c>
    </row>
    <row r="34" spans="1:26" ht="49.5" x14ac:dyDescent="0.2">
      <c r="A34" s="12">
        <v>32</v>
      </c>
      <c r="B34" s="10" t="s">
        <v>61</v>
      </c>
      <c r="C34" s="13" t="s">
        <v>31</v>
      </c>
      <c r="D34" s="12">
        <f t="shared" si="1"/>
        <v>16</v>
      </c>
      <c r="E34" s="14" t="s">
        <v>28</v>
      </c>
      <c r="F34" s="14" t="s">
        <v>29</v>
      </c>
      <c r="G34" s="15">
        <f t="shared" si="0"/>
        <v>4</v>
      </c>
      <c r="H34" s="13"/>
      <c r="I34" s="13"/>
      <c r="J34" s="13">
        <v>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v>4</v>
      </c>
      <c r="V34" s="16"/>
      <c r="W34" s="13"/>
      <c r="X34" s="13"/>
      <c r="Y34" s="13"/>
      <c r="Z34" s="13">
        <v>0.3</v>
      </c>
    </row>
    <row r="35" spans="1:26" ht="49.5" x14ac:dyDescent="0.2">
      <c r="A35" s="12">
        <v>33</v>
      </c>
      <c r="B35" s="10" t="s">
        <v>62</v>
      </c>
      <c r="C35" s="13" t="s">
        <v>31</v>
      </c>
      <c r="D35" s="12">
        <f t="shared" si="1"/>
        <v>16</v>
      </c>
      <c r="E35" s="14" t="s">
        <v>28</v>
      </c>
      <c r="F35" s="14" t="s">
        <v>29</v>
      </c>
      <c r="G35" s="15">
        <f t="shared" si="0"/>
        <v>4</v>
      </c>
      <c r="H35" s="13"/>
      <c r="I35" s="13"/>
      <c r="J35" s="13">
        <v>4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v>2</v>
      </c>
      <c r="V35" s="16"/>
      <c r="W35" s="13"/>
      <c r="X35" s="13"/>
      <c r="Y35" s="13"/>
      <c r="Z35" s="13">
        <v>0.53</v>
      </c>
    </row>
    <row r="36" spans="1:26" ht="49.5" x14ac:dyDescent="0.2">
      <c r="A36" s="12">
        <v>34</v>
      </c>
      <c r="B36" s="10" t="s">
        <v>63</v>
      </c>
      <c r="C36" s="13" t="s">
        <v>27</v>
      </c>
      <c r="D36" s="12">
        <f t="shared" si="1"/>
        <v>12</v>
      </c>
      <c r="E36" s="14" t="s">
        <v>28</v>
      </c>
      <c r="F36" s="14" t="s">
        <v>29</v>
      </c>
      <c r="G36" s="15">
        <f t="shared" si="0"/>
        <v>3</v>
      </c>
      <c r="H36" s="13">
        <v>1</v>
      </c>
      <c r="I36" s="13">
        <v>1</v>
      </c>
      <c r="J36" s="13">
        <v>3</v>
      </c>
      <c r="K36" s="16"/>
      <c r="L36" s="16"/>
      <c r="M36" s="16">
        <v>1</v>
      </c>
      <c r="N36" s="16">
        <v>1</v>
      </c>
      <c r="O36" s="16">
        <v>25</v>
      </c>
      <c r="P36" s="16"/>
      <c r="Q36" s="16"/>
      <c r="R36" s="16"/>
      <c r="S36" s="16">
        <v>1</v>
      </c>
      <c r="T36" s="16"/>
      <c r="U36" s="16"/>
      <c r="V36" s="16"/>
      <c r="W36" s="13"/>
      <c r="X36" s="13"/>
      <c r="Y36" s="13"/>
      <c r="Z36" s="13">
        <v>2.5</v>
      </c>
    </row>
    <row r="37" spans="1:26" ht="49.5" x14ac:dyDescent="0.2">
      <c r="A37" s="12">
        <v>35</v>
      </c>
      <c r="B37" s="10" t="s">
        <v>64</v>
      </c>
      <c r="C37" s="13" t="s">
        <v>31</v>
      </c>
      <c r="D37" s="12">
        <f t="shared" si="1"/>
        <v>52</v>
      </c>
      <c r="E37" s="14" t="s">
        <v>28</v>
      </c>
      <c r="F37" s="14" t="s">
        <v>29</v>
      </c>
      <c r="G37" s="15">
        <f t="shared" si="0"/>
        <v>13</v>
      </c>
      <c r="H37" s="13">
        <v>13</v>
      </c>
      <c r="I37" s="13">
        <v>1</v>
      </c>
      <c r="J37" s="13">
        <v>6</v>
      </c>
      <c r="K37" s="16">
        <v>2</v>
      </c>
      <c r="L37" s="16"/>
      <c r="M37" s="16"/>
      <c r="N37" s="16"/>
      <c r="O37" s="16"/>
      <c r="P37" s="16"/>
      <c r="Q37" s="16"/>
      <c r="R37" s="16"/>
      <c r="S37" s="16"/>
      <c r="T37" s="16"/>
      <c r="U37" s="16">
        <v>10</v>
      </c>
      <c r="V37" s="16"/>
      <c r="W37" s="13"/>
      <c r="X37" s="13"/>
      <c r="Y37" s="13">
        <v>1050</v>
      </c>
      <c r="Z37" s="13">
        <v>2.6300000000000003</v>
      </c>
    </row>
    <row r="38" spans="1:26" ht="49.5" x14ac:dyDescent="0.2">
      <c r="A38" s="12">
        <v>36</v>
      </c>
      <c r="B38" s="10" t="s">
        <v>65</v>
      </c>
      <c r="C38" s="13" t="s">
        <v>31</v>
      </c>
      <c r="D38" s="12">
        <f t="shared" si="1"/>
        <v>16</v>
      </c>
      <c r="E38" s="14" t="s">
        <v>28</v>
      </c>
      <c r="F38" s="14" t="s">
        <v>29</v>
      </c>
      <c r="G38" s="15">
        <f t="shared" si="0"/>
        <v>4</v>
      </c>
      <c r="H38" s="13"/>
      <c r="I38" s="13"/>
      <c r="J38" s="13">
        <v>3</v>
      </c>
      <c r="K38" s="16">
        <v>1</v>
      </c>
      <c r="L38" s="16"/>
      <c r="M38" s="16"/>
      <c r="N38" s="16"/>
      <c r="O38" s="16"/>
      <c r="P38" s="16"/>
      <c r="Q38" s="16"/>
      <c r="R38" s="16"/>
      <c r="S38" s="16"/>
      <c r="T38" s="16"/>
      <c r="U38" s="16">
        <v>4</v>
      </c>
      <c r="V38" s="16"/>
      <c r="W38" s="13"/>
      <c r="X38" s="13"/>
      <c r="Y38" s="13">
        <v>1800</v>
      </c>
      <c r="Z38" s="13">
        <v>24.33</v>
      </c>
    </row>
    <row r="39" spans="1:26" ht="49.5" x14ac:dyDescent="0.2">
      <c r="A39" s="12">
        <v>37</v>
      </c>
      <c r="B39" s="10" t="s">
        <v>66</v>
      </c>
      <c r="C39" s="13" t="s">
        <v>31</v>
      </c>
      <c r="D39" s="12">
        <f t="shared" si="1"/>
        <v>20</v>
      </c>
      <c r="E39" s="14" t="s">
        <v>28</v>
      </c>
      <c r="F39" s="14" t="s">
        <v>29</v>
      </c>
      <c r="G39" s="15">
        <f t="shared" si="0"/>
        <v>5</v>
      </c>
      <c r="H39" s="13"/>
      <c r="I39" s="13">
        <v>1</v>
      </c>
      <c r="J39" s="13">
        <v>4</v>
      </c>
      <c r="K39" s="16"/>
      <c r="L39" s="16"/>
      <c r="M39" s="16"/>
      <c r="N39" s="16"/>
      <c r="O39" s="16"/>
      <c r="P39" s="16"/>
      <c r="Q39" s="16"/>
      <c r="R39" s="16"/>
      <c r="S39" s="16">
        <v>1</v>
      </c>
      <c r="T39" s="16"/>
      <c r="U39" s="16">
        <v>5</v>
      </c>
      <c r="V39" s="16"/>
      <c r="W39" s="13"/>
      <c r="X39" s="13"/>
      <c r="Y39" s="13"/>
      <c r="Z39" s="13">
        <v>0.49</v>
      </c>
    </row>
    <row r="40" spans="1:26" ht="49.5" x14ac:dyDescent="0.2">
      <c r="A40" s="12">
        <v>38</v>
      </c>
      <c r="B40" s="10" t="s">
        <v>67</v>
      </c>
      <c r="C40" s="13" t="s">
        <v>31</v>
      </c>
      <c r="D40" s="12">
        <f t="shared" si="1"/>
        <v>8</v>
      </c>
      <c r="E40" s="14" t="s">
        <v>28</v>
      </c>
      <c r="F40" s="14" t="s">
        <v>29</v>
      </c>
      <c r="G40" s="15">
        <f t="shared" si="0"/>
        <v>2</v>
      </c>
      <c r="H40" s="13"/>
      <c r="I40" s="13"/>
      <c r="J40" s="13">
        <v>2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1</v>
      </c>
      <c r="V40" s="16"/>
      <c r="W40" s="13"/>
      <c r="X40" s="13"/>
      <c r="Y40" s="13"/>
      <c r="Z40" s="13">
        <v>0.22999999999999998</v>
      </c>
    </row>
    <row r="41" spans="1:26" ht="49.5" x14ac:dyDescent="0.2">
      <c r="A41" s="12">
        <v>39</v>
      </c>
      <c r="B41" s="10" t="s">
        <v>68</v>
      </c>
      <c r="C41" s="13" t="s">
        <v>27</v>
      </c>
      <c r="D41" s="12">
        <f t="shared" si="1"/>
        <v>8</v>
      </c>
      <c r="E41" s="14" t="s">
        <v>28</v>
      </c>
      <c r="F41" s="14" t="s">
        <v>29</v>
      </c>
      <c r="G41" s="15">
        <f t="shared" si="0"/>
        <v>2</v>
      </c>
      <c r="H41" s="13"/>
      <c r="I41" s="13">
        <v>1</v>
      </c>
      <c r="J41" s="13">
        <v>2</v>
      </c>
      <c r="K41" s="16"/>
      <c r="L41" s="16"/>
      <c r="M41" s="16"/>
      <c r="N41" s="16"/>
      <c r="O41" s="16"/>
      <c r="P41" s="16"/>
      <c r="Q41" s="16"/>
      <c r="R41" s="16"/>
      <c r="S41" s="16">
        <v>2</v>
      </c>
      <c r="T41" s="16"/>
      <c r="U41" s="16">
        <v>1</v>
      </c>
      <c r="V41" s="16"/>
      <c r="W41" s="13"/>
      <c r="X41" s="13"/>
      <c r="Y41" s="13"/>
      <c r="Z41" s="13">
        <v>1.56</v>
      </c>
    </row>
    <row r="42" spans="1:26" ht="49.5" x14ac:dyDescent="0.2">
      <c r="A42" s="12">
        <v>40</v>
      </c>
      <c r="B42" s="10" t="s">
        <v>69</v>
      </c>
      <c r="C42" s="13"/>
      <c r="D42" s="12">
        <f t="shared" si="1"/>
        <v>8</v>
      </c>
      <c r="E42" s="14" t="s">
        <v>28</v>
      </c>
      <c r="F42" s="14" t="s">
        <v>29</v>
      </c>
      <c r="G42" s="15">
        <f t="shared" si="0"/>
        <v>2</v>
      </c>
      <c r="H42" s="13"/>
      <c r="I42" s="13">
        <v>2</v>
      </c>
      <c r="J42" s="13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1</v>
      </c>
      <c r="V42" s="16"/>
      <c r="W42" s="13"/>
      <c r="X42" s="13"/>
      <c r="Y42" s="13"/>
      <c r="Z42" s="13"/>
    </row>
    <row r="43" spans="1:26" ht="49.5" x14ac:dyDescent="0.2">
      <c r="A43" s="12">
        <v>41</v>
      </c>
      <c r="B43" s="10" t="s">
        <v>70</v>
      </c>
      <c r="C43" s="13" t="s">
        <v>27</v>
      </c>
      <c r="D43" s="12">
        <f t="shared" si="1"/>
        <v>4</v>
      </c>
      <c r="E43" s="14" t="s">
        <v>28</v>
      </c>
      <c r="F43" s="14" t="s">
        <v>29</v>
      </c>
      <c r="G43" s="15">
        <f t="shared" si="0"/>
        <v>1</v>
      </c>
      <c r="H43" s="13">
        <v>1</v>
      </c>
      <c r="I43" s="13"/>
      <c r="J43" s="13">
        <v>1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>
        <v>0.08</v>
      </c>
    </row>
    <row r="44" spans="1:26" ht="49.5" x14ac:dyDescent="0.2">
      <c r="A44" s="12">
        <v>42</v>
      </c>
      <c r="B44" s="10" t="s">
        <v>71</v>
      </c>
      <c r="C44" s="13" t="s">
        <v>31</v>
      </c>
      <c r="D44" s="12">
        <f t="shared" si="1"/>
        <v>12</v>
      </c>
      <c r="E44" s="14" t="s">
        <v>28</v>
      </c>
      <c r="F44" s="14" t="s">
        <v>29</v>
      </c>
      <c r="G44" s="15">
        <f t="shared" si="0"/>
        <v>3</v>
      </c>
      <c r="H44" s="13"/>
      <c r="I44" s="13"/>
      <c r="J44" s="13">
        <v>3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1</v>
      </c>
      <c r="V44" s="16"/>
      <c r="W44" s="13"/>
      <c r="X44" s="13"/>
      <c r="Y44" s="13"/>
      <c r="Z44" s="13">
        <v>0.45999999999999996</v>
      </c>
    </row>
    <row r="45" spans="1:26" ht="49.5" x14ac:dyDescent="0.2">
      <c r="A45" s="12">
        <v>43</v>
      </c>
      <c r="B45" s="10" t="s">
        <v>72</v>
      </c>
      <c r="C45" s="13" t="s">
        <v>31</v>
      </c>
      <c r="D45" s="12">
        <f t="shared" si="1"/>
        <v>16</v>
      </c>
      <c r="E45" s="14" t="s">
        <v>28</v>
      </c>
      <c r="F45" s="14" t="s">
        <v>29</v>
      </c>
      <c r="G45" s="15">
        <f t="shared" si="0"/>
        <v>4</v>
      </c>
      <c r="H45" s="13"/>
      <c r="I45" s="13">
        <v>2</v>
      </c>
      <c r="J45" s="13">
        <v>4</v>
      </c>
      <c r="K45" s="16">
        <v>1</v>
      </c>
      <c r="L45" s="16"/>
      <c r="M45" s="16"/>
      <c r="N45" s="16"/>
      <c r="O45" s="16"/>
      <c r="P45" s="16"/>
      <c r="Q45" s="16"/>
      <c r="R45" s="16"/>
      <c r="S45" s="16"/>
      <c r="T45" s="16"/>
      <c r="U45" s="16">
        <v>1</v>
      </c>
      <c r="V45" s="16"/>
      <c r="W45" s="13"/>
      <c r="X45" s="13"/>
      <c r="Y45" s="13">
        <v>600</v>
      </c>
      <c r="Z45" s="13">
        <v>20</v>
      </c>
    </row>
    <row r="46" spans="1:26" ht="49.5" x14ac:dyDescent="0.2">
      <c r="A46" s="12">
        <v>44</v>
      </c>
      <c r="B46" s="10" t="s">
        <v>73</v>
      </c>
      <c r="C46" s="13" t="s">
        <v>27</v>
      </c>
      <c r="D46" s="12">
        <f t="shared" si="1"/>
        <v>4</v>
      </c>
      <c r="E46" s="14" t="s">
        <v>28</v>
      </c>
      <c r="F46" s="14" t="s">
        <v>29</v>
      </c>
      <c r="G46" s="15">
        <f t="shared" si="0"/>
        <v>1</v>
      </c>
      <c r="H46" s="13"/>
      <c r="I46" s="13">
        <v>1</v>
      </c>
      <c r="J46" s="13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v>1</v>
      </c>
      <c r="V46" s="16"/>
      <c r="W46" s="13"/>
      <c r="X46" s="13"/>
      <c r="Y46" s="13"/>
      <c r="Z46" s="13"/>
    </row>
    <row r="47" spans="1:26" ht="49.5" x14ac:dyDescent="0.2">
      <c r="A47" s="12">
        <v>45</v>
      </c>
      <c r="B47" s="10" t="s">
        <v>74</v>
      </c>
      <c r="C47" s="13" t="s">
        <v>27</v>
      </c>
      <c r="D47" s="12">
        <f t="shared" si="1"/>
        <v>12</v>
      </c>
      <c r="E47" s="14" t="s">
        <v>28</v>
      </c>
      <c r="F47" s="14" t="s">
        <v>29</v>
      </c>
      <c r="G47" s="15">
        <f t="shared" si="0"/>
        <v>3</v>
      </c>
      <c r="H47" s="13"/>
      <c r="I47" s="13">
        <v>3</v>
      </c>
      <c r="J47" s="13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1</v>
      </c>
      <c r="V47" s="16"/>
      <c r="W47" s="13"/>
      <c r="X47" s="13"/>
      <c r="Y47" s="13"/>
      <c r="Z47" s="13"/>
    </row>
    <row r="48" spans="1:26" ht="49.5" x14ac:dyDescent="0.2">
      <c r="A48" s="12">
        <v>46</v>
      </c>
      <c r="B48" s="10" t="s">
        <v>75</v>
      </c>
      <c r="C48" s="13" t="s">
        <v>27</v>
      </c>
      <c r="D48" s="12">
        <f t="shared" si="1"/>
        <v>4</v>
      </c>
      <c r="E48" s="14" t="s">
        <v>28</v>
      </c>
      <c r="F48" s="14" t="s">
        <v>29</v>
      </c>
      <c r="G48" s="15">
        <f t="shared" si="0"/>
        <v>1</v>
      </c>
      <c r="H48" s="13"/>
      <c r="I48" s="13">
        <v>1</v>
      </c>
      <c r="J48" s="13">
        <v>1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v>1</v>
      </c>
      <c r="V48" s="16"/>
      <c r="W48" s="13"/>
      <c r="X48" s="13"/>
      <c r="Y48" s="13"/>
      <c r="Z48" s="13">
        <v>1</v>
      </c>
    </row>
    <row r="49" spans="1:26" ht="49.5" x14ac:dyDescent="0.2">
      <c r="A49" s="12">
        <v>47</v>
      </c>
      <c r="B49" s="10" t="s">
        <v>76</v>
      </c>
      <c r="C49" s="13" t="s">
        <v>31</v>
      </c>
      <c r="D49" s="12">
        <f t="shared" si="1"/>
        <v>16</v>
      </c>
      <c r="E49" s="14" t="s">
        <v>28</v>
      </c>
      <c r="F49" s="14" t="s">
        <v>29</v>
      </c>
      <c r="G49" s="15">
        <f t="shared" si="0"/>
        <v>4</v>
      </c>
      <c r="H49" s="13"/>
      <c r="I49" s="13"/>
      <c r="J49" s="13">
        <v>4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v>3</v>
      </c>
      <c r="V49" s="16"/>
      <c r="W49" s="13"/>
      <c r="X49" s="13"/>
      <c r="Y49" s="13"/>
      <c r="Z49" s="13">
        <v>0.59000000000000008</v>
      </c>
    </row>
    <row r="50" spans="1:26" ht="49.5" x14ac:dyDescent="0.2">
      <c r="A50" s="12">
        <v>48</v>
      </c>
      <c r="B50" s="10" t="s">
        <v>77</v>
      </c>
      <c r="C50" s="13" t="s">
        <v>31</v>
      </c>
      <c r="D50" s="12">
        <f t="shared" si="1"/>
        <v>16</v>
      </c>
      <c r="E50" s="14" t="s">
        <v>28</v>
      </c>
      <c r="F50" s="14" t="s">
        <v>29</v>
      </c>
      <c r="G50" s="15">
        <f t="shared" si="0"/>
        <v>4</v>
      </c>
      <c r="H50" s="13">
        <v>2</v>
      </c>
      <c r="I50" s="13"/>
      <c r="J50" s="13">
        <v>4</v>
      </c>
      <c r="K50" s="16">
        <v>1</v>
      </c>
      <c r="L50" s="16"/>
      <c r="M50" s="16"/>
      <c r="N50" s="16"/>
      <c r="O50" s="16"/>
      <c r="P50" s="16"/>
      <c r="Q50" s="16"/>
      <c r="R50" s="16"/>
      <c r="S50" s="16"/>
      <c r="T50" s="16"/>
      <c r="U50" s="16">
        <v>3</v>
      </c>
      <c r="V50" s="16"/>
      <c r="W50" s="13"/>
      <c r="X50" s="13"/>
      <c r="Y50" s="13">
        <v>1800</v>
      </c>
      <c r="Z50" s="13">
        <v>0.49</v>
      </c>
    </row>
    <row r="51" spans="1:26" ht="49.5" x14ac:dyDescent="0.2">
      <c r="A51" s="12">
        <v>49</v>
      </c>
      <c r="B51" s="10" t="s">
        <v>78</v>
      </c>
      <c r="C51" s="13" t="s">
        <v>27</v>
      </c>
      <c r="D51" s="12">
        <f t="shared" si="1"/>
        <v>4</v>
      </c>
      <c r="E51" s="14" t="s">
        <v>28</v>
      </c>
      <c r="F51" s="14" t="s">
        <v>29</v>
      </c>
      <c r="G51" s="15">
        <f t="shared" si="0"/>
        <v>1</v>
      </c>
      <c r="H51" s="13">
        <v>1</v>
      </c>
      <c r="I51" s="13"/>
      <c r="J51" s="13">
        <v>1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>
        <v>0.08</v>
      </c>
    </row>
    <row r="52" spans="1:26" ht="49.5" x14ac:dyDescent="0.2">
      <c r="A52" s="12">
        <v>50</v>
      </c>
      <c r="B52" s="10" t="s">
        <v>79</v>
      </c>
      <c r="C52" s="13" t="s">
        <v>31</v>
      </c>
      <c r="D52" s="12">
        <f t="shared" si="1"/>
        <v>12</v>
      </c>
      <c r="E52" s="14" t="s">
        <v>28</v>
      </c>
      <c r="F52" s="14" t="s">
        <v>29</v>
      </c>
      <c r="G52" s="15">
        <f t="shared" si="0"/>
        <v>3</v>
      </c>
      <c r="H52" s="13"/>
      <c r="I52" s="13"/>
      <c r="J52" s="13">
        <v>2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v>3</v>
      </c>
      <c r="V52" s="16"/>
      <c r="W52" s="13"/>
      <c r="X52" s="13"/>
      <c r="Y52" s="13"/>
      <c r="Z52" s="13">
        <v>0.16</v>
      </c>
    </row>
    <row r="53" spans="1:26" ht="49.5" x14ac:dyDescent="0.2">
      <c r="A53" s="12">
        <v>51</v>
      </c>
      <c r="B53" s="10" t="s">
        <v>80</v>
      </c>
      <c r="C53" s="13" t="s">
        <v>31</v>
      </c>
      <c r="D53" s="12">
        <f t="shared" si="1"/>
        <v>4</v>
      </c>
      <c r="E53" s="14" t="s">
        <v>28</v>
      </c>
      <c r="F53" s="14" t="s">
        <v>29</v>
      </c>
      <c r="G53" s="15">
        <f t="shared" si="0"/>
        <v>1</v>
      </c>
      <c r="H53" s="13">
        <v>1</v>
      </c>
      <c r="I53" s="13"/>
      <c r="J53" s="13">
        <v>1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v>1</v>
      </c>
      <c r="V53" s="16"/>
      <c r="W53" s="13"/>
      <c r="X53" s="13"/>
      <c r="Y53" s="13"/>
      <c r="Z53" s="13">
        <v>0.08</v>
      </c>
    </row>
    <row r="54" spans="1:26" ht="49.5" x14ac:dyDescent="0.2">
      <c r="A54" s="12">
        <v>52</v>
      </c>
      <c r="B54" s="10" t="s">
        <v>81</v>
      </c>
      <c r="C54" s="13" t="s">
        <v>31</v>
      </c>
      <c r="D54" s="12">
        <f t="shared" si="1"/>
        <v>8</v>
      </c>
      <c r="E54" s="14" t="s">
        <v>28</v>
      </c>
      <c r="F54" s="14" t="s">
        <v>29</v>
      </c>
      <c r="G54" s="15">
        <f t="shared" si="0"/>
        <v>2</v>
      </c>
      <c r="H54" s="13"/>
      <c r="I54" s="13"/>
      <c r="J54" s="13">
        <v>2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v>1</v>
      </c>
      <c r="V54" s="16"/>
      <c r="W54" s="13"/>
      <c r="X54" s="13"/>
      <c r="Y54" s="13"/>
      <c r="Z54" s="13">
        <v>0.2</v>
      </c>
    </row>
    <row r="55" spans="1:26" ht="49.5" x14ac:dyDescent="0.2">
      <c r="A55" s="12">
        <v>53</v>
      </c>
      <c r="B55" s="10" t="s">
        <v>82</v>
      </c>
      <c r="C55" s="13" t="s">
        <v>27</v>
      </c>
      <c r="D55" s="12">
        <f t="shared" si="1"/>
        <v>4</v>
      </c>
      <c r="E55" s="14" t="s">
        <v>28</v>
      </c>
      <c r="F55" s="14" t="s">
        <v>29</v>
      </c>
      <c r="G55" s="15">
        <f t="shared" si="0"/>
        <v>1</v>
      </c>
      <c r="H55" s="13"/>
      <c r="I55" s="13"/>
      <c r="J55" s="13">
        <v>1</v>
      </c>
      <c r="K55" s="16">
        <v>1</v>
      </c>
      <c r="L55" s="16"/>
      <c r="M55" s="16"/>
      <c r="N55" s="16"/>
      <c r="O55" s="16"/>
      <c r="P55" s="16"/>
      <c r="Q55" s="16"/>
      <c r="R55" s="16"/>
      <c r="S55" s="16"/>
      <c r="T55" s="16"/>
      <c r="U55" s="16">
        <v>1</v>
      </c>
      <c r="V55" s="16">
        <v>1</v>
      </c>
      <c r="W55" s="13"/>
      <c r="X55" s="13"/>
      <c r="Y55" s="13">
        <v>400</v>
      </c>
      <c r="Z55" s="13">
        <v>0.36</v>
      </c>
    </row>
    <row r="56" spans="1:26" ht="49.5" x14ac:dyDescent="0.2">
      <c r="A56" s="12">
        <v>54</v>
      </c>
      <c r="B56" s="10" t="s">
        <v>83</v>
      </c>
      <c r="C56" s="13" t="s">
        <v>27</v>
      </c>
      <c r="D56" s="12">
        <f t="shared" si="1"/>
        <v>12</v>
      </c>
      <c r="E56" s="14" t="s">
        <v>28</v>
      </c>
      <c r="F56" s="14" t="s">
        <v>29</v>
      </c>
      <c r="G56" s="15">
        <f t="shared" si="0"/>
        <v>3</v>
      </c>
      <c r="H56" s="13"/>
      <c r="I56" s="13">
        <v>1</v>
      </c>
      <c r="J56" s="13">
        <v>3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v>1</v>
      </c>
      <c r="V56" s="16"/>
      <c r="W56" s="13"/>
      <c r="X56" s="13"/>
      <c r="Y56" s="13"/>
      <c r="Z56" s="13">
        <v>3.5</v>
      </c>
    </row>
    <row r="57" spans="1:26" ht="49.5" x14ac:dyDescent="0.2">
      <c r="A57" s="12">
        <v>55</v>
      </c>
      <c r="B57" s="10" t="s">
        <v>84</v>
      </c>
      <c r="C57" s="13" t="s">
        <v>27</v>
      </c>
      <c r="D57" s="12">
        <f t="shared" si="1"/>
        <v>4</v>
      </c>
      <c r="E57" s="14" t="s">
        <v>28</v>
      </c>
      <c r="F57" s="14" t="s">
        <v>29</v>
      </c>
      <c r="G57" s="15">
        <f t="shared" si="0"/>
        <v>1</v>
      </c>
      <c r="H57" s="13"/>
      <c r="I57" s="13">
        <v>1</v>
      </c>
      <c r="J57" s="13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v>1</v>
      </c>
      <c r="V57" s="16"/>
      <c r="W57" s="13"/>
      <c r="X57" s="13"/>
      <c r="Y57" s="13"/>
      <c r="Z57" s="13"/>
    </row>
    <row r="58" spans="1:26" ht="49.5" x14ac:dyDescent="0.2">
      <c r="A58" s="12">
        <v>56</v>
      </c>
      <c r="B58" s="10" t="s">
        <v>85</v>
      </c>
      <c r="C58" s="13" t="s">
        <v>27</v>
      </c>
      <c r="D58" s="12">
        <f t="shared" si="1"/>
        <v>52</v>
      </c>
      <c r="E58" s="14" t="s">
        <v>28</v>
      </c>
      <c r="F58" s="14" t="s">
        <v>29</v>
      </c>
      <c r="G58" s="15">
        <f t="shared" si="0"/>
        <v>13</v>
      </c>
      <c r="H58" s="13">
        <v>11</v>
      </c>
      <c r="I58" s="13">
        <v>13</v>
      </c>
      <c r="J58" s="13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v>1</v>
      </c>
      <c r="V58" s="16"/>
      <c r="W58" s="13"/>
      <c r="X58" s="13"/>
      <c r="Y58" s="13"/>
      <c r="Z58" s="13">
        <v>0.18</v>
      </c>
    </row>
    <row r="59" spans="1:26" ht="49.5" x14ac:dyDescent="0.2">
      <c r="A59" s="12">
        <v>57</v>
      </c>
      <c r="B59" s="10" t="s">
        <v>86</v>
      </c>
      <c r="C59" s="13" t="s">
        <v>27</v>
      </c>
      <c r="D59" s="12">
        <f t="shared" si="1"/>
        <v>4</v>
      </c>
      <c r="E59" s="14" t="s">
        <v>28</v>
      </c>
      <c r="F59" s="14" t="s">
        <v>29</v>
      </c>
      <c r="G59" s="15">
        <f t="shared" si="0"/>
        <v>1</v>
      </c>
      <c r="H59" s="13">
        <v>1</v>
      </c>
      <c r="I59" s="13"/>
      <c r="J59" s="13">
        <v>1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>
        <v>0.1</v>
      </c>
    </row>
    <row r="60" spans="1:26" s="23" customFormat="1" ht="49.5" x14ac:dyDescent="0.2">
      <c r="A60" s="17"/>
      <c r="B60" s="18" t="s">
        <v>87</v>
      </c>
      <c r="C60" s="19" t="s">
        <v>27</v>
      </c>
      <c r="D60" s="17"/>
      <c r="E60" s="20" t="s">
        <v>28</v>
      </c>
      <c r="F60" s="20" t="s">
        <v>29</v>
      </c>
      <c r="G60" s="17"/>
      <c r="H60" s="19">
        <f>SUM(H3:H59)</f>
        <v>48</v>
      </c>
      <c r="I60" s="19">
        <f t="shared" ref="I60:Z60" si="2">SUM(I3:I59)</f>
        <v>51</v>
      </c>
      <c r="J60" s="19">
        <f t="shared" si="2"/>
        <v>164</v>
      </c>
      <c r="K60" s="19">
        <f t="shared" si="2"/>
        <v>18</v>
      </c>
      <c r="L60" s="21">
        <f t="shared" si="2"/>
        <v>2</v>
      </c>
      <c r="M60" s="21">
        <f t="shared" si="2"/>
        <v>9</v>
      </c>
      <c r="N60" s="21">
        <f t="shared" si="2"/>
        <v>2</v>
      </c>
      <c r="O60" s="22">
        <f t="shared" si="2"/>
        <v>133</v>
      </c>
      <c r="P60" s="22">
        <f t="shared" si="2"/>
        <v>25</v>
      </c>
      <c r="Q60" s="19">
        <f t="shared" si="2"/>
        <v>0</v>
      </c>
      <c r="R60" s="19">
        <f t="shared" si="2"/>
        <v>6</v>
      </c>
      <c r="S60" s="19">
        <f t="shared" si="2"/>
        <v>12</v>
      </c>
      <c r="T60" s="19">
        <f t="shared" si="2"/>
        <v>4</v>
      </c>
      <c r="U60" s="19">
        <f t="shared" si="2"/>
        <v>110</v>
      </c>
      <c r="V60" s="19">
        <f t="shared" si="2"/>
        <v>9</v>
      </c>
      <c r="W60" s="22">
        <f t="shared" si="2"/>
        <v>1</v>
      </c>
      <c r="X60" s="22">
        <f t="shared" si="2"/>
        <v>1</v>
      </c>
      <c r="Y60" s="21">
        <f t="shared" si="2"/>
        <v>10220</v>
      </c>
      <c r="Z60" s="21">
        <f t="shared" si="2"/>
        <v>127.06999999999998</v>
      </c>
    </row>
    <row r="61" spans="1:26" ht="48" x14ac:dyDescent="0.2">
      <c r="A61" s="24">
        <v>23</v>
      </c>
      <c r="B61" s="25" t="s">
        <v>88</v>
      </c>
      <c r="G61" s="26">
        <f>24*23</f>
        <v>552</v>
      </c>
      <c r="H61" s="27" t="s">
        <v>89</v>
      </c>
      <c r="I61" s="28" t="s">
        <v>90</v>
      </c>
    </row>
    <row r="62" spans="1:26" ht="15" x14ac:dyDescent="0.25">
      <c r="B62" s="29" t="s">
        <v>91</v>
      </c>
      <c r="H62" s="30">
        <f>22296/8</f>
        <v>2787</v>
      </c>
      <c r="I62" s="30">
        <f>27*59</f>
        <v>1593</v>
      </c>
    </row>
    <row r="63" spans="1:26" x14ac:dyDescent="0.2">
      <c r="B63" s="29" t="s">
        <v>92</v>
      </c>
      <c r="C63" s="11">
        <f>27+17</f>
        <v>44</v>
      </c>
    </row>
    <row r="64" spans="1:26" x14ac:dyDescent="0.2">
      <c r="B64" s="31" t="s">
        <v>93</v>
      </c>
      <c r="C64" s="11">
        <f>30+6</f>
        <v>36</v>
      </c>
    </row>
    <row r="65" spans="1:11" s="34" customFormat="1" x14ac:dyDescent="0.2">
      <c r="A65" s="32">
        <f>+A61+A59</f>
        <v>80</v>
      </c>
      <c r="B65" s="33" t="s">
        <v>94</v>
      </c>
      <c r="D65" s="32"/>
      <c r="E65" s="32"/>
      <c r="F65" s="32"/>
      <c r="G65" s="32"/>
      <c r="H65" s="35">
        <f>+H62+H60</f>
        <v>2835</v>
      </c>
      <c r="I65" s="35">
        <f>+I62+I60</f>
        <v>1644</v>
      </c>
      <c r="K65" s="34">
        <f>+K60</f>
        <v>18</v>
      </c>
    </row>
  </sheetData>
  <autoFilter ref="B2:Y6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 FEB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MARISELA</dc:creator>
  <cp:lastModifiedBy>MARISELA</cp:lastModifiedBy>
  <dcterms:created xsi:type="dcterms:W3CDTF">2025-03-06T00:46:09Z</dcterms:created>
  <dcterms:modified xsi:type="dcterms:W3CDTF">2025-03-06T01:05:39Z</dcterms:modified>
</cp:coreProperties>
</file>